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ENTAS PUBLICAS 2018\2DO TRIMESTRE 2018\DIGITALES\"/>
    </mc:Choice>
  </mc:AlternateContent>
  <bookViews>
    <workbookView xWindow="0" yWindow="0" windowWidth="15360" windowHeight="8340"/>
  </bookViews>
  <sheets>
    <sheet name="EAI" sheetId="4" r:id="rId1"/>
  </sheets>
  <definedNames>
    <definedName name="_xlnm._FilterDatabase" localSheetId="0" hidden="1">EAI!$A$3:$H$4</definedName>
  </definedNames>
  <calcPr calcId="152511"/>
  <fileRecoveryPr autoRecover="0"/>
</workbook>
</file>

<file path=xl/calcChain.xml><?xml version="1.0" encoding="utf-8"?>
<calcChain xmlns="http://schemas.openxmlformats.org/spreadsheetml/2006/main">
  <c r="H46" i="4" l="1"/>
  <c r="H43" i="4"/>
  <c r="H42" i="4"/>
  <c r="H41" i="4"/>
  <c r="H38" i="4"/>
  <c r="H37" i="4"/>
  <c r="H36" i="4"/>
  <c r="H35" i="4"/>
  <c r="H34" i="4"/>
  <c r="H33" i="4"/>
  <c r="H32" i="4"/>
  <c r="H31" i="4"/>
  <c r="H30" i="4"/>
  <c r="H29" i="4"/>
  <c r="H28" i="4"/>
  <c r="H27" i="4"/>
  <c r="H45" i="4"/>
  <c r="E46" i="4"/>
  <c r="E45" i="4" s="1"/>
  <c r="E43" i="4"/>
  <c r="E42" i="4"/>
  <c r="E41" i="4"/>
  <c r="E38" i="4"/>
  <c r="E37" i="4"/>
  <c r="E36" i="4"/>
  <c r="E35" i="4"/>
  <c r="E34" i="4"/>
  <c r="E33" i="4"/>
  <c r="E32" i="4"/>
  <c r="E31" i="4"/>
  <c r="E30" i="4"/>
  <c r="E29" i="4"/>
  <c r="E28" i="4"/>
  <c r="E27" i="4"/>
  <c r="G45" i="4"/>
  <c r="G40" i="4"/>
  <c r="G26" i="4"/>
  <c r="F45" i="4"/>
  <c r="F40" i="4"/>
  <c r="F26" i="4"/>
  <c r="D45" i="4"/>
  <c r="D40" i="4"/>
  <c r="D26" i="4"/>
  <c r="C45" i="4"/>
  <c r="C40" i="4"/>
  <c r="C26" i="4"/>
  <c r="C48" i="4" s="1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E20" i="4"/>
  <c r="H5" i="4"/>
  <c r="G21" i="4"/>
  <c r="F21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D21" i="4"/>
  <c r="C21" i="4"/>
  <c r="G48" i="4" l="1"/>
  <c r="F48" i="4"/>
  <c r="D48" i="4"/>
  <c r="H26" i="4"/>
  <c r="H21" i="4"/>
  <c r="E21" i="4"/>
  <c r="H40" i="4"/>
  <c r="E40" i="4"/>
  <c r="E26" i="4"/>
  <c r="H48" i="4" l="1"/>
  <c r="E48" i="4"/>
</calcChain>
</file>

<file path=xl/sharedStrings.xml><?xml version="1.0" encoding="utf-8"?>
<sst xmlns="http://schemas.openxmlformats.org/spreadsheetml/2006/main" count="68" uniqueCount="35">
  <si>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</si>
  <si>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</si>
  <si>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</si>
  <si>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</si>
  <si>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</si>
  <si>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</si>
  <si>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</si>
  <si>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</si>
  <si>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</si>
  <si>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</si>
  <si>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Ingresos Derivados de Financiamientos</t>
  </si>
  <si>
    <t>Transferencias, Asignaciones, Subsidios y Otras Ayudas</t>
  </si>
  <si>
    <t>Ingresos del Gobierno</t>
  </si>
  <si>
    <t>Ingresos de Organismos y Empresas</t>
  </si>
  <si>
    <t>Ingresos derivados de financiamiento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</si>
  <si>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</si>
  <si>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</si>
  <si>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</si>
  <si>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</si>
  <si>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</si>
  <si>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</si>
  <si>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</si>
  <si>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</si>
  <si>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</si>
  <si>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</si>
  <si>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</si>
  <si>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</si>
  <si>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</si>
  <si>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</si>
  <si>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</si>
  <si>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</si>
  <si>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</si>
  <si>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No comprendidos en las fracciones de la Ley de Ingresos causadas en ejercicios fiscales anteriores pendientes de liquidación o pago</t>
  </si>
  <si>
    <t>Bajo protesta de decir verdad declaramos que los Estados Financieros y sus Notas son razonablemente correctos y responsabilidad del emisor</t>
  </si>
  <si>
    <t>JUNTA DE AGUA POTABLE Y ALCANTARILLADO DE COMONFORT, GTO.
ESTADO ANALÍTICO DE INGRESOS
DEL 1 DE ENERO AL 30 DE JUNIO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</si>
</sst>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€-2]* #,##0.00_-;\-[$€-2]* #,##0.00_-;_-[$€-2]* &quot;-&quot;??_-"/>
    <numFmt numFmtId="165" formatCode="General_)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0" fontId="9" fillId="2" borderId="10" xfId="8" applyFont="1" applyFill="1" applyBorder="1" applyAlignment="1">
      <alignment horizontal="center" vertical="center" wrapText="1"/>
    </xf>
    <xf numFmtId="0" fontId="9" fillId="2" borderId="7" xfId="8" applyFont="1" applyFill="1" applyBorder="1" applyAlignment="1">
      <alignment horizontal="center" vertical="center" wrapText="1"/>
    </xf>
    <xf numFmtId="0" fontId="9" fillId="2" borderId="8" xfId="8" applyFont="1" applyFill="1" applyBorder="1" applyAlignment="1">
      <alignment horizontal="center" vertical="center" wrapText="1"/>
    </xf>
    <xf numFmtId="0" fontId="9" fillId="2" borderId="10" xfId="8" quotePrefix="1" applyFont="1" applyFill="1" applyBorder="1" applyAlignment="1">
      <alignment horizontal="center" vertical="center" wrapText="1"/>
    </xf>
    <xf numFmtId="0" fontId="9" fillId="2" borderId="7" xfId="8" quotePrefix="1" applyFont="1" applyFill="1" applyBorder="1" applyAlignment="1">
      <alignment horizontal="center" vertical="center" wrapText="1"/>
    </xf>
    <xf numFmtId="0" fontId="8" fillId="0" borderId="8" xfId="8" quotePrefix="1" applyFont="1" applyFill="1" applyBorder="1" applyAlignment="1" applyProtection="1">
      <alignment horizontal="center" vertical="top"/>
      <protection locked="0"/>
    </xf>
    <xf numFmtId="0" fontId="9" fillId="0" borderId="9" xfId="8" applyFont="1" applyFill="1" applyBorder="1" applyAlignment="1" applyProtection="1">
      <alignment horizontal="left" vertical="top" indent="3"/>
      <protection locked="0"/>
    </xf>
    <xf numFmtId="4" fontId="6" fillId="0" borderId="8" xfId="8" applyNumberFormat="1" applyFont="1" applyFill="1" applyBorder="1" applyAlignment="1" applyProtection="1">
      <alignment vertical="top"/>
      <protection locked="0"/>
    </xf>
    <xf numFmtId="0" fontId="3" fillId="0" borderId="11" xfId="8" quotePrefix="1" applyFont="1" applyFill="1" applyBorder="1" applyAlignment="1" applyProtection="1">
      <alignment horizontal="center" vertical="top"/>
      <protection locked="0"/>
    </xf>
    <xf numFmtId="0" fontId="3" fillId="0" borderId="11" xfId="8" applyFont="1" applyFill="1" applyBorder="1" applyAlignment="1" applyProtection="1">
      <alignment vertical="top"/>
      <protection locked="0"/>
    </xf>
    <xf numFmtId="4" fontId="3" fillId="0" borderId="11" xfId="8" applyNumberFormat="1" applyFont="1" applyFill="1" applyBorder="1" applyAlignment="1" applyProtection="1">
      <alignment vertical="top"/>
      <protection locked="0"/>
    </xf>
    <xf numFmtId="4" fontId="3" fillId="0" borderId="1" xfId="8" applyNumberFormat="1" applyFont="1" applyFill="1" applyBorder="1" applyAlignment="1" applyProtection="1">
      <alignment vertical="top"/>
      <protection locked="0"/>
    </xf>
    <xf numFmtId="4" fontId="6" fillId="0" borderId="9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9" fillId="0" borderId="5" xfId="9" applyFont="1" applyFill="1" applyBorder="1" applyAlignment="1" applyProtection="1">
      <alignment horizontal="center" vertical="top"/>
    </xf>
    <xf numFmtId="0" fontId="9" fillId="0" borderId="0" xfId="8" applyFont="1" applyFill="1" applyBorder="1" applyAlignment="1" applyProtection="1">
      <alignment horizontal="justify" vertical="top" wrapText="1"/>
    </xf>
    <xf numFmtId="0" fontId="8" fillId="0" borderId="5" xfId="8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horizontal="left" vertical="top" indent="2"/>
    </xf>
    <xf numFmtId="0" fontId="9" fillId="0" borderId="0" xfId="8" applyFont="1" applyFill="1" applyBorder="1" applyAlignment="1" applyProtection="1">
      <alignment vertical="top"/>
    </xf>
    <xf numFmtId="0" fontId="9" fillId="0" borderId="0" xfId="8" applyFont="1" applyFill="1" applyBorder="1" applyAlignment="1" applyProtection="1">
      <alignment horizontal="left" vertical="top"/>
    </xf>
    <xf numFmtId="0" fontId="8" fillId="0" borderId="8" xfId="8" quotePrefix="1" applyFont="1" applyFill="1" applyBorder="1" applyAlignment="1" applyProtection="1">
      <alignment horizontal="center" vertical="top"/>
    </xf>
    <xf numFmtId="0" fontId="9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8" fillId="0" borderId="7" xfId="8" applyNumberFormat="1" applyFont="1" applyFill="1" applyBorder="1" applyAlignment="1" applyProtection="1">
      <alignment vertical="top"/>
      <protection locked="0"/>
    </xf>
    <xf numFmtId="4" fontId="9" fillId="0" borderId="12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9" fillId="0" borderId="14" xfId="8" applyNumberFormat="1" applyFont="1" applyFill="1" applyBorder="1" applyAlignment="1" applyProtection="1">
      <alignment vertical="top"/>
      <protection locked="0"/>
    </xf>
    <xf numFmtId="4" fontId="8" fillId="0" borderId="13" xfId="8" applyNumberFormat="1" applyFont="1" applyFill="1" applyBorder="1" applyAlignment="1" applyProtection="1">
      <alignment vertical="top"/>
      <protection locked="0"/>
    </xf>
    <xf numFmtId="4" fontId="9" fillId="0" borderId="8" xfId="8" applyNumberFormat="1" applyFont="1" applyFill="1" applyBorder="1" applyAlignment="1" applyProtection="1">
      <alignment vertical="top"/>
      <protection locked="0"/>
    </xf>
    <xf numFmtId="4" fontId="9" fillId="0" borderId="10" xfId="8" applyNumberFormat="1" applyFont="1" applyFill="1" applyBorder="1" applyAlignment="1" applyProtection="1">
      <alignment vertical="top"/>
      <protection locked="0"/>
    </xf>
    <xf numFmtId="0" fontId="8" fillId="0" borderId="0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horizontal="justify" vertical="top" wrapText="1"/>
      <protection locked="0"/>
    </xf>
    <xf numFmtId="0" fontId="3" fillId="0" borderId="0" xfId="8" applyFont="1" applyFill="1" applyBorder="1" applyAlignment="1" applyProtection="1">
      <alignment horizontal="left" vertical="top" wrapText="1" indent="2"/>
      <protection locked="0"/>
    </xf>
    <xf numFmtId="0" fontId="0" fillId="3" borderId="11" xfId="0" applyFont="1" applyFill="1" applyBorder="1" applyAlignment="1">
      <alignment horizontal="left" vertical="top" wrapText="1"/>
    </xf>
    <xf numFmtId="0" fontId="0" fillId="3" borderId="0" xfId="0" applyFont="1" applyFill="1" applyBorder="1" applyAlignment="1">
      <alignment horizontal="left" vertical="top" wrapText="1"/>
    </xf>
    <xf numFmtId="0" fontId="9" fillId="2" borderId="8" xfId="8" applyFont="1" applyFill="1" applyBorder="1" applyAlignment="1" applyProtection="1">
      <alignment horizontal="center" vertical="center" wrapText="1"/>
      <protection locked="0"/>
    </xf>
    <xf numFmtId="0" fontId="9" fillId="2" borderId="9" xfId="8" applyFont="1" applyFill="1" applyBorder="1" applyAlignment="1" applyProtection="1">
      <alignment horizontal="center" vertical="center" wrapText="1"/>
      <protection locked="0"/>
    </xf>
    <xf numFmtId="0" fontId="9" fillId="2" borderId="10" xfId="8" applyFont="1" applyFill="1" applyBorder="1" applyAlignment="1" applyProtection="1">
      <alignment horizontal="center" vertical="center" wrapText="1"/>
      <protection locked="0"/>
    </xf>
    <xf numFmtId="0" fontId="9" fillId="2" borderId="4" xfId="8" applyFont="1" applyFill="1" applyBorder="1" applyAlignment="1">
      <alignment horizontal="center" vertical="center"/>
    </xf>
    <xf numFmtId="0" fontId="9" fillId="2" borderId="1" xfId="8" applyFont="1" applyFill="1" applyBorder="1" applyAlignment="1">
      <alignment horizontal="center" vertical="center"/>
    </xf>
    <xf numFmtId="0" fontId="9" fillId="2" borderId="5" xfId="8" applyFont="1" applyFill="1" applyBorder="1" applyAlignment="1">
      <alignment horizontal="center" vertical="center"/>
    </xf>
    <xf numFmtId="0" fontId="9" fillId="2" borderId="2" xfId="8" applyFont="1" applyFill="1" applyBorder="1" applyAlignment="1">
      <alignment horizontal="center" vertical="center"/>
    </xf>
    <xf numFmtId="0" fontId="9" fillId="2" borderId="6" xfId="8" applyFont="1" applyFill="1" applyBorder="1" applyAlignment="1">
      <alignment horizontal="center" vertical="center"/>
    </xf>
    <xf numFmtId="0" fontId="9" fillId="2" borderId="3" xfId="8" applyFont="1" applyFill="1" applyBorder="1" applyAlignment="1">
      <alignment horizontal="center" vertical="center"/>
    </xf>
    <xf numFmtId="0" fontId="9" fillId="2" borderId="12" xfId="8" applyFont="1" applyFill="1" applyBorder="1" applyAlignment="1">
      <alignment horizontal="center" vertical="center" wrapText="1"/>
    </xf>
    <xf numFmtId="0" fontId="9" fillId="2" borderId="13" xfId="8" applyFont="1" applyFill="1" applyBorder="1" applyAlignment="1">
      <alignment horizontal="center" vertical="center" wrapText="1"/>
    </xf>
    <xf numFmtId="0" fontId="9" fillId="2" borderId="4" xfId="8" applyFont="1" applyFill="1" applyBorder="1" applyAlignment="1">
      <alignment horizontal="center" vertical="center" wrapText="1"/>
    </xf>
    <xf numFmtId="0" fontId="9" fillId="2" borderId="1" xfId="8" applyFont="1" applyFill="1" applyBorder="1" applyAlignment="1">
      <alignment horizontal="center" vertical="center" wrapText="1"/>
    </xf>
    <xf numFmtId="0" fontId="9" fillId="2" borderId="5" xfId="8" applyFont="1" applyFill="1" applyBorder="1" applyAlignment="1">
      <alignment horizontal="center" vertical="center" wrapText="1"/>
    </xf>
    <xf numFmtId="0" fontId="9" fillId="2" borderId="2" xfId="8" applyFont="1" applyFill="1" applyBorder="1" applyAlignment="1">
      <alignment horizontal="center" vertical="center" wrapText="1"/>
    </xf>
    <xf numFmtId="0" fontId="9" fillId="2" borderId="6" xfId="8" applyFont="1" applyFill="1" applyBorder="1" applyAlignment="1">
      <alignment horizontal="center" vertical="center" wrapText="1"/>
    </xf>
    <xf numFmtId="0" fontId="9" fillId="2" borderId="3" xfId="8" applyFont="1" applyFill="1" applyBorder="1" applyAlignment="1">
      <alignment horizontal="center" vertical="center" wrapTex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showGridLines="0" tabSelected="1" zoomScaleNormal="100" workbookViewId="0">
      <selection activeCell="M18" sqref="M18"/>
    </sheetView>
  </sheetViews>
  <sheetFormatPr baseColWidth="10" defaultRowHeight="11.25" x14ac:dyDescent="0.2"/>
  <cols>
    <col min="1" max="1" width="1.83203125" style="2" customWidth="1"/>
    <col min="2" max="2" width="50.8320312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16384" width="12" style="2"/>
  </cols>
  <sheetData>
    <row r="1" spans="1:8" s="3" customFormat="1" ht="39.950000000000003" customHeight="1" x14ac:dyDescent="0.2">
      <c r="A1" s="45" t="s">
        <v>34</v>
      </c>
      <c r="B1" s="46"/>
      <c r="C1" s="46"/>
      <c r="D1" s="46"/>
      <c r="E1" s="46"/>
      <c r="F1" s="46"/>
      <c r="G1" s="46"/>
      <c r="H1" s="47"/>
    </row>
    <row r="2" spans="1:8" s="3" customFormat="1" x14ac:dyDescent="0.2">
      <c r="A2" s="48" t="s">
        <v>22</v>
      </c>
      <c r="B2" s="49"/>
      <c r="C2" s="46" t="s">
        <v>30</v>
      </c>
      <c r="D2" s="46"/>
      <c r="E2" s="46"/>
      <c r="F2" s="46"/>
      <c r="G2" s="46"/>
      <c r="H2" s="54" t="s">
        <v>27</v>
      </c>
    </row>
    <row r="3" spans="1:8" s="1" customFormat="1" ht="24.95" customHeight="1" x14ac:dyDescent="0.2">
      <c r="A3" s="50"/>
      <c r="B3" s="51"/>
      <c r="C3" s="6" t="s">
        <v>23</v>
      </c>
      <c r="D3" s="7" t="s">
        <v>28</v>
      </c>
      <c r="E3" s="7" t="s">
        <v>24</v>
      </c>
      <c r="F3" s="7" t="s">
        <v>25</v>
      </c>
      <c r="G3" s="8" t="s">
        <v>26</v>
      </c>
      <c r="H3" s="55"/>
    </row>
    <row r="4" spans="1:8" s="1" customFormat="1" x14ac:dyDescent="0.2">
      <c r="A4" s="52"/>
      <c r="B4" s="53"/>
      <c r="C4" s="9" t="s">
        <v>15</v>
      </c>
      <c r="D4" s="10" t="s">
        <v>16</v>
      </c>
      <c r="E4" s="10" t="s">
        <v>17</v>
      </c>
      <c r="F4" s="10" t="s">
        <v>18</v>
      </c>
      <c r="G4" s="10" t="s">
        <v>19</v>
      </c>
      <c r="H4" s="10" t="s">
        <v>20</v>
      </c>
    </row>
    <row r="5" spans="1:8" x14ac:dyDescent="0.2">
      <c r="A5" s="2" t="s">
        <v>0</v>
      </c>
      <c r="C5" s="30">
        <v>0</v>
      </c>
      <c r="D5" s="30">
        <v>0</v>
      </c>
      <c r="E5" s="30">
        <f>C5+D5</f>
        <v>0</v>
      </c>
      <c r="F5" s="30">
        <v>0</v>
      </c>
      <c r="G5" s="30">
        <v>0</v>
      </c>
      <c r="H5" s="30">
        <f>G5-C5</f>
        <v>0</v>
      </c>
    </row>
    <row r="6" spans="1:8" x14ac:dyDescent="0.2">
      <c r="A6" s="2" t="s">
        <v>1</v>
      </c>
      <c r="C6" s="31">
        <v>0</v>
      </c>
      <c r="D6" s="31">
        <v>0</v>
      </c>
      <c r="E6" s="31">
        <f t="shared" ref="E6:E20" si="0">C6+D6</f>
        <v>0</v>
      </c>
      <c r="F6" s="31">
        <v>0</v>
      </c>
      <c r="G6" s="31">
        <v>0</v>
      </c>
      <c r="H6" s="31">
        <f t="shared" ref="H6:H19" si="1">G6-C6</f>
        <v>0</v>
      </c>
    </row>
    <row r="7" spans="1:8" x14ac:dyDescent="0.2">
      <c r="A7" s="2" t="s">
        <v>2</v>
      </c>
      <c r="C7" s="31">
        <v>0</v>
      </c>
      <c r="D7" s="31">
        <v>0</v>
      </c>
      <c r="E7" s="31">
        <f t="shared" si="0"/>
        <v>0</v>
      </c>
      <c r="F7" s="31">
        <v>0</v>
      </c>
      <c r="G7" s="31">
        <v>0</v>
      </c>
      <c r="H7" s="31">
        <f t="shared" si="1"/>
        <v>0</v>
      </c>
    </row>
    <row r="8" spans="1:8" x14ac:dyDescent="0.2">
      <c r="A8" s="2" t="s">
        <v>3</v>
      </c>
      <c r="C8" s="31">
        <v>20681483.469999999</v>
      </c>
      <c r="D8" s="31">
        <v>0</v>
      </c>
      <c r="E8" s="31">
        <f t="shared" si="0"/>
        <v>20681483.469999999</v>
      </c>
      <c r="F8" s="31">
        <v>14590769.49</v>
      </c>
      <c r="G8" s="31">
        <v>14590769.49</v>
      </c>
      <c r="H8" s="31">
        <f t="shared" si="1"/>
        <v>-6090713.9799999986</v>
      </c>
    </row>
    <row r="9" spans="1:8" x14ac:dyDescent="0.2">
      <c r="A9" s="2" t="s">
        <v>4</v>
      </c>
      <c r="C9" s="31">
        <v>3272.5</v>
      </c>
      <c r="D9" s="31">
        <v>34767</v>
      </c>
      <c r="E9" s="31">
        <f t="shared" si="0"/>
        <v>38039.5</v>
      </c>
      <c r="F9" s="31">
        <v>40007.72</v>
      </c>
      <c r="G9" s="31">
        <v>40007.72</v>
      </c>
      <c r="H9" s="31">
        <f t="shared" si="1"/>
        <v>36735.22</v>
      </c>
    </row>
    <row r="10" spans="1:8" x14ac:dyDescent="0.2">
      <c r="A10" s="4">
        <v>51</v>
      </c>
      <c r="B10" s="5" t="s">
        <v>5</v>
      </c>
      <c r="C10" s="31">
        <v>3272.5</v>
      </c>
      <c r="D10" s="31">
        <v>34767</v>
      </c>
      <c r="E10" s="31">
        <f t="shared" si="0"/>
        <v>38039.5</v>
      </c>
      <c r="F10" s="31">
        <v>0</v>
      </c>
      <c r="G10" s="31">
        <v>0</v>
      </c>
      <c r="H10" s="31">
        <f t="shared" si="1"/>
        <v>-3272.5</v>
      </c>
    </row>
    <row r="11" spans="1:8" x14ac:dyDescent="0.2">
      <c r="A11" s="4">
        <v>52</v>
      </c>
      <c r="B11" s="5" t="s">
        <v>6</v>
      </c>
      <c r="C11" s="31">
        <v>0</v>
      </c>
      <c r="D11" s="31">
        <v>0</v>
      </c>
      <c r="E11" s="31">
        <f t="shared" si="0"/>
        <v>0</v>
      </c>
      <c r="F11" s="31">
        <v>0</v>
      </c>
      <c r="G11" s="31">
        <v>0</v>
      </c>
      <c r="H11" s="31">
        <f t="shared" si="1"/>
        <v>0</v>
      </c>
    </row>
    <row r="12" spans="1:8" x14ac:dyDescent="0.2">
      <c r="A12" s="2" t="s">
        <v>7</v>
      </c>
      <c r="C12" s="31">
        <v>11085.66</v>
      </c>
      <c r="D12" s="31">
        <v>0</v>
      </c>
      <c r="E12" s="31">
        <f t="shared" si="0"/>
        <v>11085.66</v>
      </c>
      <c r="F12" s="31">
        <v>1466.02</v>
      </c>
      <c r="G12" s="31">
        <v>1466.02</v>
      </c>
      <c r="H12" s="31">
        <f t="shared" si="1"/>
        <v>-9619.64</v>
      </c>
    </row>
    <row r="13" spans="1:8" x14ac:dyDescent="0.2">
      <c r="A13" s="4">
        <v>61</v>
      </c>
      <c r="B13" s="5" t="s">
        <v>5</v>
      </c>
      <c r="C13" s="31">
        <v>11085.66</v>
      </c>
      <c r="D13" s="31">
        <v>0</v>
      </c>
      <c r="E13" s="31">
        <f t="shared" si="0"/>
        <v>11085.66</v>
      </c>
      <c r="F13" s="31">
        <v>0</v>
      </c>
      <c r="G13" s="31">
        <v>0</v>
      </c>
      <c r="H13" s="31">
        <f t="shared" si="1"/>
        <v>-11085.66</v>
      </c>
    </row>
    <row r="14" spans="1:8" x14ac:dyDescent="0.2">
      <c r="A14" s="4">
        <v>62</v>
      </c>
      <c r="B14" s="5" t="s">
        <v>6</v>
      </c>
      <c r="C14" s="31">
        <v>0</v>
      </c>
      <c r="D14" s="31">
        <v>0</v>
      </c>
      <c r="E14" s="31">
        <f t="shared" si="0"/>
        <v>0</v>
      </c>
      <c r="F14" s="31">
        <v>0</v>
      </c>
      <c r="G14" s="31">
        <v>0</v>
      </c>
      <c r="H14" s="31">
        <f t="shared" si="1"/>
        <v>0</v>
      </c>
    </row>
    <row r="15" spans="1:8" ht="33.75" x14ac:dyDescent="0.2">
      <c r="A15" s="40"/>
      <c r="B15" s="41" t="s">
        <v>32</v>
      </c>
      <c r="C15" s="31">
        <v>0</v>
      </c>
      <c r="D15" s="31">
        <v>0</v>
      </c>
      <c r="E15" s="31">
        <f t="shared" si="0"/>
        <v>0</v>
      </c>
      <c r="F15" s="31">
        <v>0</v>
      </c>
      <c r="G15" s="31">
        <v>0</v>
      </c>
      <c r="H15" s="31">
        <f t="shared" si="1"/>
        <v>0</v>
      </c>
    </row>
    <row r="16" spans="1:8" x14ac:dyDescent="0.2">
      <c r="A16" s="2" t="s">
        <v>8</v>
      </c>
      <c r="C16" s="31">
        <v>540608.66</v>
      </c>
      <c r="D16" s="31">
        <v>0</v>
      </c>
      <c r="E16" s="31">
        <f t="shared" si="0"/>
        <v>540608.66</v>
      </c>
      <c r="F16" s="31">
        <v>279121.86</v>
      </c>
      <c r="G16" s="31">
        <v>279121.86</v>
      </c>
      <c r="H16" s="31">
        <f t="shared" si="1"/>
        <v>-261486.80000000005</v>
      </c>
    </row>
    <row r="17" spans="1:8" x14ac:dyDescent="0.2">
      <c r="A17" s="2" t="s">
        <v>9</v>
      </c>
      <c r="C17" s="31">
        <v>0</v>
      </c>
      <c r="D17" s="31">
        <v>746621</v>
      </c>
      <c r="E17" s="31">
        <f t="shared" si="0"/>
        <v>746621</v>
      </c>
      <c r="F17" s="31">
        <v>613950</v>
      </c>
      <c r="G17" s="31">
        <v>613950</v>
      </c>
      <c r="H17" s="31">
        <f t="shared" si="1"/>
        <v>613950</v>
      </c>
    </row>
    <row r="18" spans="1:8" x14ac:dyDescent="0.2">
      <c r="A18" s="2" t="s">
        <v>11</v>
      </c>
      <c r="C18" s="31">
        <v>614459.56000000006</v>
      </c>
      <c r="D18" s="31">
        <v>0</v>
      </c>
      <c r="E18" s="31">
        <f t="shared" si="0"/>
        <v>614459.56000000006</v>
      </c>
      <c r="F18" s="31">
        <v>346834</v>
      </c>
      <c r="G18" s="31">
        <v>346834</v>
      </c>
      <c r="H18" s="31">
        <f t="shared" si="1"/>
        <v>-267625.56000000006</v>
      </c>
    </row>
    <row r="19" spans="1:8" x14ac:dyDescent="0.2">
      <c r="A19" s="2" t="s">
        <v>10</v>
      </c>
      <c r="C19" s="31">
        <v>0</v>
      </c>
      <c r="D19" s="31">
        <v>523257</v>
      </c>
      <c r="E19" s="31">
        <f t="shared" si="0"/>
        <v>523257</v>
      </c>
      <c r="F19" s="31">
        <v>523257</v>
      </c>
      <c r="G19" s="31">
        <v>523257</v>
      </c>
      <c r="H19" s="31">
        <f t="shared" si="1"/>
        <v>523257</v>
      </c>
    </row>
    <row r="20" spans="1:8" x14ac:dyDescent="0.2">
      <c r="C20" s="20"/>
      <c r="D20" s="20"/>
      <c r="E20" s="20">
        <f t="shared" si="0"/>
        <v>0</v>
      </c>
      <c r="F20" s="20"/>
      <c r="G20" s="20"/>
      <c r="H20" s="20"/>
    </row>
    <row r="21" spans="1:8" x14ac:dyDescent="0.2">
      <c r="A21" s="11"/>
      <c r="B21" s="12" t="s">
        <v>21</v>
      </c>
      <c r="C21" s="32">
        <f t="shared" ref="C21:H21" si="2">SUM(C5:C9)+C12+SUM(C16:C19)</f>
        <v>21850909.849999998</v>
      </c>
      <c r="D21" s="32">
        <f t="shared" si="2"/>
        <v>1304645</v>
      </c>
      <c r="E21" s="32">
        <f t="shared" si="2"/>
        <v>23155554.849999998</v>
      </c>
      <c r="F21" s="32">
        <f t="shared" si="2"/>
        <v>16395406.09</v>
      </c>
      <c r="G21" s="32">
        <f t="shared" si="2"/>
        <v>16395406.09</v>
      </c>
      <c r="H21" s="19">
        <f t="shared" si="2"/>
        <v>-5455503.7599999988</v>
      </c>
    </row>
    <row r="22" spans="1:8" x14ac:dyDescent="0.2">
      <c r="A22" s="14"/>
      <c r="B22" s="15"/>
      <c r="C22" s="16"/>
      <c r="D22" s="16"/>
      <c r="E22" s="17"/>
      <c r="F22" s="13" t="s">
        <v>29</v>
      </c>
      <c r="G22" s="18"/>
      <c r="H22" s="20"/>
    </row>
    <row r="23" spans="1:8" x14ac:dyDescent="0.2">
      <c r="A23" s="56" t="s">
        <v>31</v>
      </c>
      <c r="B23" s="57"/>
      <c r="C23" s="46" t="s">
        <v>30</v>
      </c>
      <c r="D23" s="46"/>
      <c r="E23" s="46"/>
      <c r="F23" s="46"/>
      <c r="G23" s="46"/>
      <c r="H23" s="54" t="s">
        <v>27</v>
      </c>
    </row>
    <row r="24" spans="1:8" ht="22.5" x14ac:dyDescent="0.2">
      <c r="A24" s="58"/>
      <c r="B24" s="59"/>
      <c r="C24" s="6" t="s">
        <v>23</v>
      </c>
      <c r="D24" s="7" t="s">
        <v>28</v>
      </c>
      <c r="E24" s="7" t="s">
        <v>24</v>
      </c>
      <c r="F24" s="7" t="s">
        <v>25</v>
      </c>
      <c r="G24" s="8" t="s">
        <v>26</v>
      </c>
      <c r="H24" s="55"/>
    </row>
    <row r="25" spans="1:8" x14ac:dyDescent="0.2">
      <c r="A25" s="60"/>
      <c r="B25" s="61"/>
      <c r="C25" s="9" t="s">
        <v>15</v>
      </c>
      <c r="D25" s="10" t="s">
        <v>16</v>
      </c>
      <c r="E25" s="10" t="s">
        <v>17</v>
      </c>
      <c r="F25" s="10" t="s">
        <v>18</v>
      </c>
      <c r="G25" s="10" t="s">
        <v>19</v>
      </c>
      <c r="H25" s="10" t="s">
        <v>20</v>
      </c>
    </row>
    <row r="26" spans="1:8" x14ac:dyDescent="0.2">
      <c r="A26" s="27" t="s">
        <v>12</v>
      </c>
      <c r="B26" s="22"/>
      <c r="C26" s="33">
        <f t="shared" ref="C26:H26" si="3">SUM(C27+C28+C29+C30+C33+C37+C38)</f>
        <v>20695841.629999999</v>
      </c>
      <c r="D26" s="33">
        <f t="shared" si="3"/>
        <v>781388</v>
      </c>
      <c r="E26" s="33">
        <f t="shared" si="3"/>
        <v>21477229.629999999</v>
      </c>
      <c r="F26" s="33">
        <f t="shared" si="3"/>
        <v>15246193.23</v>
      </c>
      <c r="G26" s="33">
        <f t="shared" si="3"/>
        <v>15246193.23</v>
      </c>
      <c r="H26" s="33">
        <f t="shared" si="3"/>
        <v>-5449648.3999999985</v>
      </c>
    </row>
    <row r="27" spans="1:8" x14ac:dyDescent="0.2">
      <c r="A27" s="23"/>
      <c r="B27" s="24" t="s">
        <v>0</v>
      </c>
      <c r="C27" s="34">
        <v>0</v>
      </c>
      <c r="D27" s="34">
        <v>0</v>
      </c>
      <c r="E27" s="34">
        <f>C27+D27</f>
        <v>0</v>
      </c>
      <c r="F27" s="34">
        <v>0</v>
      </c>
      <c r="G27" s="34">
        <v>0</v>
      </c>
      <c r="H27" s="34">
        <f>G27-C27</f>
        <v>0</v>
      </c>
    </row>
    <row r="28" spans="1:8" x14ac:dyDescent="0.2">
      <c r="A28" s="23"/>
      <c r="B28" s="24" t="s">
        <v>2</v>
      </c>
      <c r="C28" s="34">
        <v>0</v>
      </c>
      <c r="D28" s="34">
        <v>0</v>
      </c>
      <c r="E28" s="34">
        <f t="shared" ref="E28:E36" si="4">C28+D28</f>
        <v>0</v>
      </c>
      <c r="F28" s="34">
        <v>0</v>
      </c>
      <c r="G28" s="34">
        <v>0</v>
      </c>
      <c r="H28" s="34">
        <f t="shared" ref="H28:H38" si="5">G28-C28</f>
        <v>0</v>
      </c>
    </row>
    <row r="29" spans="1:8" x14ac:dyDescent="0.2">
      <c r="A29" s="23"/>
      <c r="B29" s="24" t="s">
        <v>3</v>
      </c>
      <c r="C29" s="34">
        <v>20681483.469999999</v>
      </c>
      <c r="D29" s="34">
        <v>0</v>
      </c>
      <c r="E29" s="34">
        <f t="shared" si="4"/>
        <v>20681483.469999999</v>
      </c>
      <c r="F29" s="34">
        <v>14590769.49</v>
      </c>
      <c r="G29" s="34">
        <v>14590769.49</v>
      </c>
      <c r="H29" s="34">
        <f t="shared" si="5"/>
        <v>-6090713.9799999986</v>
      </c>
    </row>
    <row r="30" spans="1:8" x14ac:dyDescent="0.2">
      <c r="A30" s="23"/>
      <c r="B30" s="24" t="s">
        <v>4</v>
      </c>
      <c r="C30" s="34">
        <v>3272.5</v>
      </c>
      <c r="D30" s="34">
        <v>34767</v>
      </c>
      <c r="E30" s="34">
        <f t="shared" si="4"/>
        <v>38039.5</v>
      </c>
      <c r="F30" s="34">
        <v>40007.72</v>
      </c>
      <c r="G30" s="34">
        <v>40007.72</v>
      </c>
      <c r="H30" s="34">
        <f t="shared" si="5"/>
        <v>36735.22</v>
      </c>
    </row>
    <row r="31" spans="1:8" x14ac:dyDescent="0.2">
      <c r="A31" s="23"/>
      <c r="B31" s="25" t="s">
        <v>5</v>
      </c>
      <c r="C31" s="34">
        <v>3272.5</v>
      </c>
      <c r="D31" s="34">
        <v>34767</v>
      </c>
      <c r="E31" s="34">
        <f t="shared" si="4"/>
        <v>38039.5</v>
      </c>
      <c r="F31" s="34">
        <v>0</v>
      </c>
      <c r="G31" s="34">
        <v>0</v>
      </c>
      <c r="H31" s="34">
        <f t="shared" si="5"/>
        <v>-3272.5</v>
      </c>
    </row>
    <row r="32" spans="1:8" x14ac:dyDescent="0.2">
      <c r="A32" s="23"/>
      <c r="B32" s="25" t="s">
        <v>6</v>
      </c>
      <c r="C32" s="34">
        <v>0</v>
      </c>
      <c r="D32" s="34">
        <v>0</v>
      </c>
      <c r="E32" s="34">
        <f t="shared" si="4"/>
        <v>0</v>
      </c>
      <c r="F32" s="34">
        <v>0</v>
      </c>
      <c r="G32" s="34">
        <v>0</v>
      </c>
      <c r="H32" s="34">
        <f t="shared" si="5"/>
        <v>0</v>
      </c>
    </row>
    <row r="33" spans="1:8" x14ac:dyDescent="0.2">
      <c r="A33" s="23"/>
      <c r="B33" s="24" t="s">
        <v>7</v>
      </c>
      <c r="C33" s="34">
        <v>11085.66</v>
      </c>
      <c r="D33" s="34">
        <v>0</v>
      </c>
      <c r="E33" s="34">
        <f t="shared" si="4"/>
        <v>11085.66</v>
      </c>
      <c r="F33" s="34">
        <v>1466.02</v>
      </c>
      <c r="G33" s="34">
        <v>1466.02</v>
      </c>
      <c r="H33" s="34">
        <f t="shared" si="5"/>
        <v>-9619.64</v>
      </c>
    </row>
    <row r="34" spans="1:8" x14ac:dyDescent="0.2">
      <c r="A34" s="23"/>
      <c r="B34" s="25" t="s">
        <v>5</v>
      </c>
      <c r="C34" s="34">
        <v>11085.66</v>
      </c>
      <c r="D34" s="34">
        <v>0</v>
      </c>
      <c r="E34" s="34">
        <f t="shared" si="4"/>
        <v>11085.66</v>
      </c>
      <c r="F34" s="34">
        <v>0</v>
      </c>
      <c r="G34" s="34">
        <v>0</v>
      </c>
      <c r="H34" s="34">
        <f t="shared" si="5"/>
        <v>-11085.66</v>
      </c>
    </row>
    <row r="35" spans="1:8" x14ac:dyDescent="0.2">
      <c r="A35" s="23"/>
      <c r="B35" s="25" t="s">
        <v>6</v>
      </c>
      <c r="C35" s="34">
        <v>0</v>
      </c>
      <c r="D35" s="34">
        <v>0</v>
      </c>
      <c r="E35" s="34">
        <f t="shared" si="4"/>
        <v>0</v>
      </c>
      <c r="F35" s="34">
        <v>0</v>
      </c>
      <c r="G35" s="34">
        <v>0</v>
      </c>
      <c r="H35" s="34">
        <f t="shared" si="5"/>
        <v>0</v>
      </c>
    </row>
    <row r="36" spans="1:8" ht="33.75" x14ac:dyDescent="0.2">
      <c r="A36" s="23"/>
      <c r="B36" s="42" t="s">
        <v>32</v>
      </c>
      <c r="C36" s="34">
        <v>0</v>
      </c>
      <c r="D36" s="34">
        <v>0</v>
      </c>
      <c r="E36" s="34">
        <f t="shared" si="4"/>
        <v>0</v>
      </c>
      <c r="F36" s="34">
        <v>0</v>
      </c>
      <c r="G36" s="34">
        <v>0</v>
      </c>
      <c r="H36" s="34">
        <f t="shared" si="5"/>
        <v>0</v>
      </c>
    </row>
    <row r="37" spans="1:8" x14ac:dyDescent="0.2">
      <c r="A37" s="23"/>
      <c r="B37" s="24" t="s">
        <v>9</v>
      </c>
      <c r="C37" s="34">
        <v>0</v>
      </c>
      <c r="D37" s="34">
        <v>746621</v>
      </c>
      <c r="E37" s="34">
        <f>C37+D37</f>
        <v>746621</v>
      </c>
      <c r="F37" s="34">
        <v>613950</v>
      </c>
      <c r="G37" s="34">
        <v>613950</v>
      </c>
      <c r="H37" s="34">
        <f t="shared" si="5"/>
        <v>613950</v>
      </c>
    </row>
    <row r="38" spans="1:8" x14ac:dyDescent="0.2">
      <c r="A38" s="23"/>
      <c r="B38" s="24" t="s">
        <v>11</v>
      </c>
      <c r="C38" s="34">
        <v>0</v>
      </c>
      <c r="D38" s="34">
        <v>0</v>
      </c>
      <c r="E38" s="34">
        <f>C38+D38</f>
        <v>0</v>
      </c>
      <c r="F38" s="34">
        <v>0</v>
      </c>
      <c r="G38" s="34">
        <v>0</v>
      </c>
      <c r="H38" s="34">
        <f t="shared" si="5"/>
        <v>0</v>
      </c>
    </row>
    <row r="39" spans="1:8" x14ac:dyDescent="0.2">
      <c r="A39" s="39"/>
      <c r="B39" s="24"/>
      <c r="C39" s="34"/>
      <c r="D39" s="34"/>
      <c r="E39" s="34"/>
      <c r="F39" s="34"/>
      <c r="G39" s="34"/>
      <c r="H39" s="34"/>
    </row>
    <row r="40" spans="1:8" x14ac:dyDescent="0.2">
      <c r="A40" s="27" t="s">
        <v>13</v>
      </c>
      <c r="B40" s="22"/>
      <c r="C40" s="35">
        <f t="shared" ref="C40:H40" si="6">SUM(C41:C43)</f>
        <v>1155068.2200000002</v>
      </c>
      <c r="D40" s="35">
        <f t="shared" si="6"/>
        <v>0</v>
      </c>
      <c r="E40" s="35">
        <f t="shared" si="6"/>
        <v>1155068.2200000002</v>
      </c>
      <c r="F40" s="35">
        <f t="shared" si="6"/>
        <v>625955.86</v>
      </c>
      <c r="G40" s="35">
        <f t="shared" si="6"/>
        <v>625955.86</v>
      </c>
      <c r="H40" s="35">
        <f t="shared" si="6"/>
        <v>-529112.3600000001</v>
      </c>
    </row>
    <row r="41" spans="1:8" x14ac:dyDescent="0.2">
      <c r="A41" s="23"/>
      <c r="B41" s="24" t="s">
        <v>1</v>
      </c>
      <c r="C41" s="34">
        <v>0</v>
      </c>
      <c r="D41" s="34">
        <v>0</v>
      </c>
      <c r="E41" s="34">
        <f>C41+D41</f>
        <v>0</v>
      </c>
      <c r="F41" s="34">
        <v>0</v>
      </c>
      <c r="G41" s="34">
        <v>0</v>
      </c>
      <c r="H41" s="34">
        <f>G41-C41</f>
        <v>0</v>
      </c>
    </row>
    <row r="42" spans="1:8" x14ac:dyDescent="0.2">
      <c r="A42" s="23"/>
      <c r="B42" s="24" t="s">
        <v>8</v>
      </c>
      <c r="C42" s="34">
        <v>540608.66</v>
      </c>
      <c r="D42" s="34">
        <v>0</v>
      </c>
      <c r="E42" s="34">
        <f>C42+D42</f>
        <v>540608.66</v>
      </c>
      <c r="F42" s="34">
        <v>279121.86</v>
      </c>
      <c r="G42" s="34">
        <v>279121.86</v>
      </c>
      <c r="H42" s="34">
        <f t="shared" ref="H42:H43" si="7">G42-C42</f>
        <v>-261486.80000000005</v>
      </c>
    </row>
    <row r="43" spans="1:8" x14ac:dyDescent="0.2">
      <c r="A43" s="23"/>
      <c r="B43" s="24" t="s">
        <v>11</v>
      </c>
      <c r="C43" s="34">
        <v>614459.56000000006</v>
      </c>
      <c r="D43" s="34">
        <v>0</v>
      </c>
      <c r="E43" s="34">
        <f>C43+D43</f>
        <v>614459.56000000006</v>
      </c>
      <c r="F43" s="34">
        <v>346834</v>
      </c>
      <c r="G43" s="34">
        <v>346834</v>
      </c>
      <c r="H43" s="34">
        <f t="shared" si="7"/>
        <v>-267625.56000000006</v>
      </c>
    </row>
    <row r="44" spans="1:8" x14ac:dyDescent="0.2">
      <c r="A44" s="39"/>
      <c r="B44" s="24"/>
      <c r="C44" s="34"/>
      <c r="D44" s="34"/>
      <c r="E44" s="34"/>
      <c r="F44" s="34"/>
      <c r="G44" s="34"/>
      <c r="H44" s="34"/>
    </row>
    <row r="45" spans="1:8" x14ac:dyDescent="0.2">
      <c r="A45" s="26" t="s">
        <v>14</v>
      </c>
      <c r="B45" s="26"/>
      <c r="C45" s="35">
        <f t="shared" ref="C45:H45" si="8">SUM(C46)</f>
        <v>0</v>
      </c>
      <c r="D45" s="35">
        <f t="shared" si="8"/>
        <v>523257</v>
      </c>
      <c r="E45" s="35">
        <f t="shared" si="8"/>
        <v>523257</v>
      </c>
      <c r="F45" s="35">
        <f t="shared" si="8"/>
        <v>523257</v>
      </c>
      <c r="G45" s="35">
        <f t="shared" si="8"/>
        <v>523257</v>
      </c>
      <c r="H45" s="35">
        <f t="shared" si="8"/>
        <v>523257</v>
      </c>
    </row>
    <row r="46" spans="1:8" x14ac:dyDescent="0.2">
      <c r="A46" s="21"/>
      <c r="B46" s="24" t="s">
        <v>10</v>
      </c>
      <c r="C46" s="34">
        <v>0</v>
      </c>
      <c r="D46" s="34">
        <v>523257</v>
      </c>
      <c r="E46" s="35">
        <f>C46+D46</f>
        <v>523257</v>
      </c>
      <c r="F46" s="34">
        <v>523257</v>
      </c>
      <c r="G46" s="34">
        <v>523257</v>
      </c>
      <c r="H46" s="35">
        <f>G46-C46</f>
        <v>523257</v>
      </c>
    </row>
    <row r="47" spans="1:8" x14ac:dyDescent="0.2">
      <c r="A47" s="21"/>
      <c r="B47" s="24"/>
      <c r="C47" s="35"/>
      <c r="D47" s="35"/>
      <c r="E47" s="35"/>
      <c r="F47" s="35"/>
      <c r="G47" s="35"/>
      <c r="H47" s="35"/>
    </row>
    <row r="48" spans="1:8" x14ac:dyDescent="0.2">
      <c r="A48" s="28"/>
      <c r="B48" s="29" t="s">
        <v>21</v>
      </c>
      <c r="C48" s="32">
        <f t="shared" ref="C48:H48" si="9">SUM(C45+C40+C26)</f>
        <v>21850909.849999998</v>
      </c>
      <c r="D48" s="32">
        <f t="shared" si="9"/>
        <v>1304645</v>
      </c>
      <c r="E48" s="32">
        <f t="shared" si="9"/>
        <v>23155554.849999998</v>
      </c>
      <c r="F48" s="32">
        <f t="shared" si="9"/>
        <v>16395406.09</v>
      </c>
      <c r="G48" s="32">
        <f t="shared" si="9"/>
        <v>16395406.09</v>
      </c>
      <c r="H48" s="19">
        <f t="shared" si="9"/>
        <v>-5455503.7599999988</v>
      </c>
    </row>
    <row r="49" spans="1:8" ht="11.25" customHeight="1" x14ac:dyDescent="0.2">
      <c r="A49" s="43" t="s">
        <v>33</v>
      </c>
      <c r="B49" s="43"/>
      <c r="C49" s="43"/>
      <c r="D49" s="43"/>
      <c r="E49" s="43"/>
      <c r="F49" s="37" t="s">
        <v>29</v>
      </c>
      <c r="G49" s="38"/>
      <c r="H49" s="36"/>
    </row>
    <row r="50" spans="1:8" x14ac:dyDescent="0.2">
      <c r="A50" s="44"/>
      <c r="B50" s="44"/>
      <c r="C50" s="44"/>
      <c r="D50" s="44"/>
      <c r="E50" s="44"/>
    </row>
  </sheetData>
  <sheetProtection formatCells="0" formatColumns="0" formatRows="0" insertRows="0" autoFilter="0"/>
  <mergeCells count="8">
    <mergeCell ref="A49:E50"/>
    <mergeCell ref="A1:H1"/>
    <mergeCell ref="C2:G2"/>
    <mergeCell ref="A2:B4"/>
    <mergeCell ref="H2:H3"/>
    <mergeCell ref="C23:G23"/>
    <mergeCell ref="H23:H24"/>
    <mergeCell ref="A23:B25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C4:H4 C25:G25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CONTADORA</cp:lastModifiedBy>
  <cp:lastPrinted>2017-03-30T22:07:26Z</cp:lastPrinted>
  <dcterms:created xsi:type="dcterms:W3CDTF">2012-12-11T20:48:19Z</dcterms:created>
  <dcterms:modified xsi:type="dcterms:W3CDTF">2018-07-18T18:36:36Z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